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0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8" i="1" l="1"/>
  <c r="M27" i="1"/>
  <c r="M21" i="1"/>
  <c r="M20" i="1"/>
  <c r="C18" i="1"/>
  <c r="C12" i="1"/>
  <c r="C11" i="1"/>
  <c r="C19" i="1" l="1"/>
</calcChain>
</file>

<file path=xl/sharedStrings.xml><?xml version="1.0" encoding="utf-8"?>
<sst xmlns="http://schemas.openxmlformats.org/spreadsheetml/2006/main" count="28" uniqueCount="22">
  <si>
    <t>J-pole antenna Calculator</t>
  </si>
  <si>
    <t>Enter frequency (MHz)</t>
  </si>
  <si>
    <t>Main section length</t>
  </si>
  <si>
    <t>Feed point distance</t>
  </si>
  <si>
    <t>Inches</t>
  </si>
  <si>
    <t xml:space="preserve">Tuning stub legnth </t>
  </si>
  <si>
    <t>Tuning stub distance</t>
  </si>
  <si>
    <t>Velocity factor</t>
  </si>
  <si>
    <t>cm</t>
  </si>
  <si>
    <t>Velocity factor of various materials:</t>
  </si>
  <si>
    <t>Steel</t>
  </si>
  <si>
    <t>Stainless Steel</t>
  </si>
  <si>
    <t>Iron</t>
  </si>
  <si>
    <t>Copper tubing</t>
  </si>
  <si>
    <t>Brass tubing</t>
  </si>
  <si>
    <t>Aluminum tubing</t>
  </si>
  <si>
    <t>*</t>
  </si>
  <si>
    <t>Copper wire</t>
  </si>
  <si>
    <t>0.9-0.85</t>
  </si>
  <si>
    <t>Calculations based on:</t>
  </si>
  <si>
    <t>Imperial measurement, wavelength (feet)=984/f (Mhz) x VF</t>
  </si>
  <si>
    <t>Metric measurement, wavelength (meters)=300/f (MHz) x 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</si>
</sst>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0</xdr:rowOff>
    </xdr:from>
    <xdr:to>
      <xdr:col>9</xdr:col>
      <xdr:colOff>47625</xdr:colOff>
      <xdr:row>27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0"/>
          <a:ext cx="3028950" cy="532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29" sqref="M29"/>
    </sheetView>
  </sheetViews>
  <sheetFormatPr defaultRowHeight="15" x14ac:dyDescent="0.25"/>
  <cols>
    <col min="11" max="11" width="19" customWidth="1"/>
    <col min="12" max="12" width="6.140625" customWidth="1"/>
  </cols>
  <sheetData>
    <row r="1" spans="1:12" x14ac:dyDescent="0.25">
      <c r="A1" t="s">
        <v>0</v>
      </c>
      <c r="K1" t="s">
        <v>9</v>
      </c>
    </row>
    <row r="2" spans="1:12" x14ac:dyDescent="0.25">
      <c r="K2" t="s">
        <v>13</v>
      </c>
      <c r="L2">
        <v>0.95</v>
      </c>
    </row>
    <row r="3" spans="1:12" x14ac:dyDescent="0.25">
      <c r="A3" t="s">
        <v>1</v>
      </c>
      <c r="D3">
        <v>102.5</v>
      </c>
      <c r="K3" t="s">
        <v>14</v>
      </c>
      <c r="L3">
        <v>0.95</v>
      </c>
    </row>
    <row r="4" spans="1:12" x14ac:dyDescent="0.25">
      <c r="A4" t="s">
        <v>7</v>
      </c>
      <c r="D4">
        <v>0.95</v>
      </c>
      <c r="K4" t="s">
        <v>15</v>
      </c>
      <c r="L4">
        <v>0.94</v>
      </c>
    </row>
    <row r="5" spans="1:12" x14ac:dyDescent="0.25">
      <c r="K5" t="s">
        <v>10</v>
      </c>
      <c r="L5">
        <v>0.9</v>
      </c>
    </row>
    <row r="6" spans="1:12" x14ac:dyDescent="0.25">
      <c r="K6" t="s">
        <v>11</v>
      </c>
      <c r="L6" t="s">
        <v>16</v>
      </c>
    </row>
    <row r="7" spans="1:12" x14ac:dyDescent="0.25">
      <c r="K7" t="s">
        <v>12</v>
      </c>
      <c r="L7">
        <v>0.9</v>
      </c>
    </row>
    <row r="8" spans="1:12" x14ac:dyDescent="0.25">
      <c r="K8" t="s">
        <v>17</v>
      </c>
      <c r="L8" t="s">
        <v>18</v>
      </c>
    </row>
    <row r="11" spans="1:12" x14ac:dyDescent="0.25">
      <c r="A11" t="s">
        <v>2</v>
      </c>
      <c r="C11" s="2">
        <f>738*D4/D3*12</f>
        <v>82.08</v>
      </c>
      <c r="D11" t="s">
        <v>4</v>
      </c>
      <c r="K11" t="s">
        <v>19</v>
      </c>
    </row>
    <row r="12" spans="1:12" x14ac:dyDescent="0.25">
      <c r="C12" s="1">
        <f>225*D4/D3*100</f>
        <v>208.53658536585365</v>
      </c>
      <c r="D12" t="s">
        <v>8</v>
      </c>
      <c r="K12" t="s">
        <v>20</v>
      </c>
    </row>
    <row r="13" spans="1:12" x14ac:dyDescent="0.25">
      <c r="K13" t="s">
        <v>21</v>
      </c>
    </row>
    <row r="18" spans="1:14" x14ac:dyDescent="0.25">
      <c r="A18" t="s">
        <v>3</v>
      </c>
      <c r="C18" s="2">
        <f>24.2*D4/D3*12</f>
        <v>2.6915121951219509</v>
      </c>
      <c r="D18" t="s">
        <v>4</v>
      </c>
    </row>
    <row r="19" spans="1:14" x14ac:dyDescent="0.25">
      <c r="C19" s="1">
        <f>7.542/D3*D4*100</f>
        <v>6.9901463414634142</v>
      </c>
      <c r="D19" t="s">
        <v>8</v>
      </c>
    </row>
    <row r="20" spans="1:14" x14ac:dyDescent="0.25">
      <c r="K20" t="s">
        <v>5</v>
      </c>
      <c r="M20" s="2">
        <f>246*D4/D3*12</f>
        <v>27.36</v>
      </c>
      <c r="N20" t="s">
        <v>4</v>
      </c>
    </row>
    <row r="21" spans="1:14" x14ac:dyDescent="0.25">
      <c r="M21" s="1">
        <f>75*D4/D3*100</f>
        <v>69.512195121951208</v>
      </c>
      <c r="N21" t="s">
        <v>8</v>
      </c>
    </row>
    <row r="27" spans="1:14" x14ac:dyDescent="0.25">
      <c r="K27" t="s">
        <v>6</v>
      </c>
      <c r="M27" s="2">
        <f>23.1*D4/D3*12</f>
        <v>2.5691707317073171</v>
      </c>
      <c r="N27" t="s">
        <v>4</v>
      </c>
    </row>
    <row r="28" spans="1:14" x14ac:dyDescent="0.25">
      <c r="M28" s="1">
        <f>7.105*D4/D3*100</f>
        <v>6.585121951219512</v>
      </c>
      <c r="N28" t="s">
        <v>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2015-06-27T18:15:16Z</dcterms:created>
  <dcterms:modified xsi:type="dcterms:W3CDTF">2015-06-28T17:44:09Z</dcterms:modified>
</cp:coreProperties>
</file>